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4895" windowHeight="7365" activeTab="1"/>
  </bookViews>
  <sheets>
    <sheet name="Рабочая" sheetId="2" r:id="rId1"/>
    <sheet name="Чистовик" sheetId="3" r:id="rId2"/>
  </sheets>
  <definedNames>
    <definedName name="_xlnm._FilterDatabase" localSheetId="0" hidden="1">Рабочая!$I$1:$I$53</definedName>
    <definedName name="_xlnm.Print_Area" localSheetId="1">Чистовик!$A$1:$Z$47</definedName>
  </definedNames>
  <calcPr calcId="125725"/>
</workbook>
</file>

<file path=xl/calcChain.xml><?xml version="1.0" encoding="utf-8"?>
<calcChain xmlns="http://schemas.openxmlformats.org/spreadsheetml/2006/main">
  <c r="N4" i="2"/>
  <c r="N5"/>
  <c r="N53"/>
  <c r="O53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I21"/>
  <c r="L21"/>
  <c r="I23"/>
  <c r="J23"/>
  <c r="K23"/>
  <c r="J46"/>
  <c r="J48"/>
  <c r="J5"/>
  <c r="J6"/>
  <c r="J8"/>
  <c r="J11"/>
  <c r="J13"/>
  <c r="J14"/>
  <c r="J15"/>
  <c r="J16"/>
  <c r="J19"/>
  <c r="J22"/>
  <c r="J24"/>
  <c r="J26"/>
  <c r="J34"/>
  <c r="J35"/>
  <c r="J36"/>
  <c r="J37"/>
  <c r="J38"/>
  <c r="J40"/>
  <c r="J41"/>
  <c r="I29"/>
  <c r="L29"/>
  <c r="J29"/>
  <c r="K29"/>
  <c r="I32"/>
  <c r="L32"/>
  <c r="J32"/>
  <c r="K32"/>
  <c r="I27"/>
  <c r="L27"/>
  <c r="J27"/>
  <c r="K27"/>
  <c r="I9"/>
  <c r="L9"/>
  <c r="J9"/>
  <c r="K9"/>
  <c r="I31"/>
  <c r="L31"/>
  <c r="J31"/>
  <c r="K31"/>
  <c r="I50"/>
  <c r="L50"/>
  <c r="J50"/>
  <c r="K50"/>
  <c r="I4"/>
  <c r="L4"/>
  <c r="J4"/>
  <c r="K4"/>
  <c r="I18"/>
  <c r="L18"/>
  <c r="J18"/>
  <c r="K18"/>
  <c r="I44"/>
  <c r="L44"/>
  <c r="J44"/>
  <c r="K44"/>
  <c r="I52"/>
  <c r="L52"/>
  <c r="J52"/>
  <c r="K52"/>
  <c r="I51"/>
  <c r="L51"/>
  <c r="J51"/>
  <c r="K51"/>
  <c r="I39"/>
  <c r="L39"/>
  <c r="J39"/>
  <c r="K39"/>
  <c r="I7"/>
  <c r="L7"/>
  <c r="J7"/>
  <c r="K7"/>
  <c r="I42"/>
  <c r="L42"/>
  <c r="J42"/>
  <c r="K42"/>
  <c r="I47"/>
  <c r="L47"/>
  <c r="J47"/>
  <c r="K47"/>
  <c r="I10"/>
  <c r="L10"/>
  <c r="J10"/>
  <c r="K10"/>
  <c r="I12"/>
  <c r="L12"/>
  <c r="J12"/>
  <c r="K12"/>
  <c r="H53"/>
  <c r="I49"/>
  <c r="L49"/>
  <c r="I45"/>
  <c r="L45"/>
  <c r="I43"/>
  <c r="L43"/>
  <c r="I33"/>
  <c r="J33"/>
  <c r="I30"/>
  <c r="L30"/>
  <c r="I28"/>
  <c r="L28"/>
  <c r="I25"/>
  <c r="L25"/>
  <c r="J25"/>
  <c r="K25"/>
  <c r="I20"/>
  <c r="I53"/>
  <c r="E53"/>
  <c r="L33"/>
  <c r="L23"/>
  <c r="L20"/>
  <c r="J20"/>
  <c r="J28"/>
  <c r="K28"/>
  <c r="J30"/>
  <c r="K30"/>
  <c r="J43"/>
  <c r="K43"/>
  <c r="J45"/>
  <c r="K45"/>
  <c r="J49"/>
  <c r="K49"/>
  <c r="J21"/>
  <c r="K21"/>
  <c r="K20"/>
  <c r="K33"/>
  <c r="J53"/>
  <c r="K53"/>
  <c r="L53"/>
</calcChain>
</file>

<file path=xl/sharedStrings.xml><?xml version="1.0" encoding="utf-8"?>
<sst xmlns="http://schemas.openxmlformats.org/spreadsheetml/2006/main" count="192" uniqueCount="132">
  <si>
    <t>Наименование программы профессионального обучения</t>
  </si>
  <si>
    <t>Формы обучения</t>
  </si>
  <si>
    <r>
      <t>Водитель погрузчика (</t>
    </r>
    <r>
      <rPr>
        <sz val="11"/>
        <color indexed="8"/>
        <rFont val="Times New Roman"/>
        <family val="1"/>
        <charset val="204"/>
      </rPr>
      <t>Докер-механизатор)</t>
    </r>
  </si>
  <si>
    <t>Подготовка</t>
  </si>
  <si>
    <t>Переподготовка</t>
  </si>
  <si>
    <t>Повышение квалификации</t>
  </si>
  <si>
    <r>
      <t>Охранник</t>
    </r>
    <r>
      <rPr>
        <sz val="12"/>
        <color indexed="8"/>
        <rFont val="Times New Roman"/>
        <family val="1"/>
        <charset val="204"/>
      </rPr>
      <t xml:space="preserve"> </t>
    </r>
  </si>
  <si>
    <t>Стропальщик</t>
  </si>
  <si>
    <t>Токарь-универсал</t>
  </si>
  <si>
    <t xml:space="preserve">Подготовка </t>
  </si>
  <si>
    <t>Основы кадровой работы (повышение квалификации)</t>
  </si>
  <si>
    <t>Бетонщик</t>
  </si>
  <si>
    <t>Водитель троллейбуса</t>
  </si>
  <si>
    <t>Горничная</t>
  </si>
  <si>
    <t>Закройщик</t>
  </si>
  <si>
    <t>Машинист бульдозера</t>
  </si>
  <si>
    <t>Машинист котельной установки</t>
  </si>
  <si>
    <t>Машинист экскаватора</t>
  </si>
  <si>
    <t>Оператор котельной</t>
  </si>
  <si>
    <t>Парикмахер (парикмахер-модельер)</t>
  </si>
  <si>
    <t>Портной</t>
  </si>
  <si>
    <t>Машинист крана автомобильного</t>
  </si>
  <si>
    <t>Слесарь по ЭРГО</t>
  </si>
  <si>
    <t>Слесарь по ремонту и обслуживанию систем вентиляции и кондиционирования</t>
  </si>
  <si>
    <t>Такелажник</t>
  </si>
  <si>
    <t>Тракторист-машинист сельскохозяйственного производства</t>
  </si>
  <si>
    <t>Электромеханик по лифтам</t>
  </si>
  <si>
    <t>Бухгалтер (повышение квалификации по направлениям)</t>
  </si>
  <si>
    <t>Водитель автомобиля (повышение квалификации по категориям)</t>
  </si>
  <si>
    <t>Сестра медицинская (повышение квалификации по направлениям)</t>
  </si>
  <si>
    <t>Администрирование гостиниц (повышение квалификации)</t>
  </si>
  <si>
    <t>Основы предпринимательской деятельности</t>
  </si>
  <si>
    <t>Оператор электронного набора и верстки (повышение квалификации по направлениям)</t>
  </si>
  <si>
    <t>Вопросы охраны и безопасности труда (повышение квалификации)</t>
  </si>
  <si>
    <r>
      <t>Бармен (</t>
    </r>
    <r>
      <rPr>
        <sz val="11"/>
        <color indexed="8"/>
        <rFont val="Times New Roman"/>
        <family val="1"/>
        <charset val="204"/>
      </rPr>
      <t>Официант, бармен)</t>
    </r>
  </si>
  <si>
    <r>
      <t>Кассир торгового зала (</t>
    </r>
    <r>
      <rPr>
        <sz val="11"/>
        <color indexed="8"/>
        <rFont val="Times New Roman"/>
        <family val="1"/>
        <charset val="204"/>
      </rPr>
      <t>Продавец, контролер-кассир)</t>
    </r>
  </si>
  <si>
    <r>
      <t>Маляр  (</t>
    </r>
    <r>
      <rPr>
        <sz val="11"/>
        <color indexed="8"/>
        <rFont val="Times New Roman"/>
        <family val="1"/>
        <charset val="204"/>
      </rPr>
      <t>Мастер сухого строительства, Мастер отделочных строительных работ)</t>
    </r>
  </si>
  <si>
    <r>
      <t>Монтажник по монтажу сборных железобетонных и металлических конструкций (</t>
    </r>
    <r>
      <rPr>
        <sz val="11"/>
        <color indexed="8"/>
        <rFont val="Times New Roman"/>
        <family val="1"/>
        <charset val="204"/>
      </rPr>
      <t>Изготовитель железобетонных изделий)</t>
    </r>
  </si>
  <si>
    <r>
      <t>Облицовщик-плиточник (</t>
    </r>
    <r>
      <rPr>
        <sz val="11"/>
        <color indexed="8"/>
        <rFont val="Times New Roman"/>
        <family val="1"/>
        <charset val="204"/>
      </rPr>
      <t>Мастер сухого строительства, Мастер отделочных строительных работ)</t>
    </r>
  </si>
  <si>
    <r>
      <t>Оператор станков с программным управлением (</t>
    </r>
    <r>
      <rPr>
        <sz val="11"/>
        <color indexed="8"/>
        <rFont val="Times New Roman"/>
        <family val="1"/>
        <charset val="204"/>
      </rPr>
      <t>Станочник металлообработка)</t>
    </r>
  </si>
  <si>
    <r>
      <t>Официант (</t>
    </r>
    <r>
      <rPr>
        <sz val="11"/>
        <color indexed="8"/>
        <rFont val="Times New Roman"/>
        <family val="1"/>
        <charset val="204"/>
      </rPr>
      <t>Официант, бармен)</t>
    </r>
  </si>
  <si>
    <r>
      <t>Плотник (</t>
    </r>
    <r>
      <rPr>
        <sz val="11"/>
        <color indexed="8"/>
        <rFont val="Times New Roman"/>
        <family val="1"/>
        <charset val="204"/>
      </rPr>
      <t>Мастер столярно-плотничных и паркетных работ)</t>
    </r>
  </si>
  <si>
    <r>
      <t>Продавец непродовольственных товаров (</t>
    </r>
    <r>
      <rPr>
        <sz val="11"/>
        <color indexed="8"/>
        <rFont val="Times New Roman"/>
        <family val="1"/>
        <charset val="204"/>
      </rPr>
      <t>Продавец, контролер-кассир)</t>
    </r>
  </si>
  <si>
    <r>
      <t>Продавец продовольственных товаров (</t>
    </r>
    <r>
      <rPr>
        <sz val="11"/>
        <color indexed="8"/>
        <rFont val="Times New Roman"/>
        <family val="1"/>
        <charset val="204"/>
      </rPr>
      <t>Продавец, контролер-кассир)</t>
    </r>
  </si>
  <si>
    <r>
      <t>Секретарь руководителя  (</t>
    </r>
    <r>
      <rPr>
        <sz val="11"/>
        <color indexed="8"/>
        <rFont val="Times New Roman"/>
        <family val="1"/>
        <charset val="204"/>
      </rPr>
      <t>секретарь)</t>
    </r>
  </si>
  <si>
    <r>
      <t>Слесарь по ремонту автомобилей (</t>
    </r>
    <r>
      <rPr>
        <sz val="11"/>
        <color indexed="8"/>
        <rFont val="Times New Roman"/>
        <family val="1"/>
        <charset val="204"/>
      </rPr>
      <t>Автомеханик,  Слесарь по ремонту строительных машин)</t>
    </r>
  </si>
  <si>
    <r>
      <t>Столяр строительный (</t>
    </r>
    <r>
      <rPr>
        <sz val="11"/>
        <color indexed="8"/>
        <rFont val="Times New Roman"/>
        <family val="1"/>
        <charset val="204"/>
      </rPr>
      <t>Мастер столярно-плотничных и паркетных работ, Мастер сухого строительства)</t>
    </r>
  </si>
  <si>
    <r>
      <t>Швея (</t>
    </r>
    <r>
      <rPr>
        <sz val="11"/>
        <color indexed="8"/>
        <rFont val="Times New Roman"/>
        <family val="1"/>
        <charset val="204"/>
      </rPr>
      <t>Оператор швейного оборудования, Оператор вязально-швейного оборудования)</t>
    </r>
  </si>
  <si>
    <r>
      <t>Электрогазосварщик (</t>
    </r>
    <r>
      <rPr>
        <sz val="11"/>
        <color indexed="8"/>
        <rFont val="Times New Roman"/>
        <family val="1"/>
        <charset val="204"/>
      </rPr>
      <t>Сварщик (электросварочные и газосварочные работы)</t>
    </r>
  </si>
  <si>
    <t>Проживание</t>
  </si>
  <si>
    <t>Количество слушателей</t>
  </si>
  <si>
    <t>N п/п</t>
  </si>
  <si>
    <t>3600.00</t>
  </si>
  <si>
    <t>10500.00</t>
  </si>
  <si>
    <t>Профессиональное обучение и дополнительное профессиональное образование безработных граждан, включая обучение в другой местности</t>
  </si>
  <si>
    <r>
      <t>Электромонтер по ремонту и обслуживанию электрооборудования  (</t>
    </r>
    <r>
      <rPr>
        <sz val="11"/>
        <color indexed="8"/>
        <rFont val="Times New Roman"/>
        <family val="1"/>
        <charset val="204"/>
      </rPr>
      <t>Электромонтер по ремонту и обслуживанию электрооборудования (по отраслям); Слесарь-электрик по ремонту электрооборудования подвижного состава (электровозов, электропоездов); Электромонтер по ремонту и обслуживанию электрооборудования в сельскохозяйственном производстве.</t>
    </r>
  </si>
  <si>
    <t>Всего</t>
  </si>
  <si>
    <t>Стоимость 1 слушателя, руб.</t>
  </si>
  <si>
    <t>Общая сумма, руб</t>
  </si>
  <si>
    <t>Повар</t>
  </si>
  <si>
    <t>Кондитер</t>
  </si>
  <si>
    <t>Маникюрша, педикюрша</t>
  </si>
  <si>
    <t xml:space="preserve">Секретарь руководителя </t>
  </si>
  <si>
    <t xml:space="preserve">Электрогазосварщик </t>
  </si>
  <si>
    <t xml:space="preserve">Электромонтер по ремонту и обслуживанию электрооборудования  </t>
  </si>
  <si>
    <t>Наименование программы профессионального обучения и дополнительного профессионального образования</t>
  </si>
  <si>
    <t>Пользователь ПК, Internet</t>
  </si>
  <si>
    <t>Матрос-спасатель</t>
  </si>
  <si>
    <t>Специалист гостиничного сервиса</t>
  </si>
  <si>
    <t xml:space="preserve">Парикмахер </t>
  </si>
  <si>
    <t>Охранник (4 разряд)</t>
  </si>
  <si>
    <t>Сестринское дело (повышение квалификации по направлениям)</t>
  </si>
  <si>
    <t>Организация и управление кадровой службой с изучением программы 1С: Кадры</t>
  </si>
  <si>
    <t>Организация предоставлениякоммунально-бытовых услуг в гостиницах, санаториях</t>
  </si>
  <si>
    <t>Бухгалтерский учет и налогообложение с изучением программы 1С:Бухгалтерия 8.3</t>
  </si>
  <si>
    <t>Срок обучения (час.)</t>
  </si>
  <si>
    <t>Санитар, Санитарка</t>
  </si>
  <si>
    <t>288</t>
  </si>
  <si>
    <t xml:space="preserve">Управление государственными и муниципальными закупками </t>
  </si>
  <si>
    <t>Менеджмент продаж с изучением программы 1С:Управление торговлей</t>
  </si>
  <si>
    <t>860</t>
  </si>
  <si>
    <t>Водитель трамвая</t>
  </si>
  <si>
    <t>820</t>
  </si>
  <si>
    <t>Приложение 2</t>
  </si>
  <si>
    <t xml:space="preserve">Профессиональное обучение </t>
  </si>
  <si>
    <t>Маникюрша</t>
  </si>
  <si>
    <t>Горничная (повышение квалификации)</t>
  </si>
  <si>
    <t>60</t>
  </si>
  <si>
    <t>144</t>
  </si>
  <si>
    <t>360</t>
  </si>
  <si>
    <t>Дежурный по этажу (гостиницы, кемпинга, пансионата)</t>
  </si>
  <si>
    <t>Портье</t>
  </si>
  <si>
    <t>Рабочий плодовощного хранилища</t>
  </si>
  <si>
    <t>96</t>
  </si>
  <si>
    <t>Слесарь по эксплуатации и ремонту газового оборудования</t>
  </si>
  <si>
    <t>480</t>
  </si>
  <si>
    <t>Слесарь-сантехник</t>
  </si>
  <si>
    <t>80</t>
  </si>
  <si>
    <t>340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</si>
  <si>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</si>
  <si>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</si>
  <si>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</si>
  <si>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</si>
  <si>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</si>
  <si>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</si>
  <si>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</si>
  <si>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</si>
  <si>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</si>
  <si>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</si>
  <si>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168</t>
  </si>
  <si>
    <t>120</t>
  </si>
  <si>
    <t>Кухонный рабочий</t>
  </si>
  <si>
    <t>366</t>
  </si>
  <si>
    <t>Итого:</t>
  </si>
  <si>
    <t xml:space="preserve">Оператор котельной  </t>
  </si>
  <si>
    <t>Оператор котельной (повышение квалификации)</t>
  </si>
  <si>
    <t xml:space="preserve">Машинист (кочегар) котельной </t>
  </si>
  <si>
    <t xml:space="preserve">Машинист (кочегар) котельной (повышение квалификации) </t>
  </si>
  <si>
    <t xml:space="preserve">Повар (повышение квалификации) </t>
  </si>
  <si>
    <t>Оператор ЭВМ</t>
  </si>
  <si>
    <t>Приемщик с/х продуктов и сырья</t>
  </si>
  <si>
    <t xml:space="preserve">Профессиональное обучение и дополнительное профессиональное образование  различным категориям граждан в 2019 году </t>
  </si>
  <si>
    <t xml:space="preserve">Основы предпринимательской деятельности </t>
  </si>
  <si>
    <t>Основы работы в офисных программах</t>
  </si>
  <si>
    <t>72</t>
  </si>
  <si>
    <t>Косметик</t>
  </si>
  <si>
    <t>*</t>
  </si>
  <si>
    <t>255</t>
  </si>
  <si>
    <t xml:space="preserve">                 Приложение 1</t>
  </si>
  <si>
    <t>Дополнительное профессиональное образование</t>
  </si>
  <si>
    <r>
      <t>Этика и психология общения с клиентами в рамках проекта «Вежливый Крым</t>
    </r>
    <r>
      <rPr>
        <b/>
        <sz val="16"/>
        <color indexed="8"/>
        <rFont val="Times New Roman"/>
        <family val="1"/>
        <charset val="204"/>
      </rPr>
      <t>»</t>
    </r>
  </si>
  <si>
    <t>*  Предложения ТО по профессиональному обучению и дополнительному профессиональному образованию граждан с учетом потребности рынка труда</t>
  </si>
</sst>
</file>

<file path=xl/styles.xml><?xml version="1.0" encoding="utf-8"?>
<styleSheet xmlns="http://schemas.openxmlformats.org/spreadsheetml/2006/main">
  <fonts count="14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6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1" xfId="0" applyFont="1" applyBorder="1" applyAlignment="1">
      <alignment vertical="top" wrapText="1"/>
    </xf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/>
    <xf numFmtId="0" fontId="6" fillId="0" borderId="4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left" vertical="top" wrapText="1"/>
    </xf>
    <xf numFmtId="4" fontId="6" fillId="0" borderId="5" xfId="0" applyNumberFormat="1" applyFont="1" applyBorder="1" applyAlignment="1">
      <alignment horizontal="left" vertical="top" wrapText="1"/>
    </xf>
    <xf numFmtId="0" fontId="5" fillId="2" borderId="1" xfId="0" applyFont="1" applyFill="1" applyBorder="1"/>
    <xf numFmtId="0" fontId="4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3" fontId="6" fillId="0" borderId="0" xfId="0" applyNumberFormat="1" applyFont="1"/>
    <xf numFmtId="0" fontId="6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top" wrapText="1"/>
    </xf>
    <xf numFmtId="3" fontId="6" fillId="3" borderId="0" xfId="0" applyNumberFormat="1" applyFont="1" applyFill="1"/>
    <xf numFmtId="0" fontId="6" fillId="2" borderId="0" xfId="0" applyFont="1" applyFill="1"/>
    <xf numFmtId="3" fontId="5" fillId="0" borderId="0" xfId="0" applyNumberFormat="1" applyFont="1"/>
    <xf numFmtId="0" fontId="4" fillId="4" borderId="1" xfId="0" applyFont="1" applyFill="1" applyBorder="1" applyAlignment="1">
      <alignment vertical="top" wrapText="1"/>
    </xf>
    <xf numFmtId="49" fontId="5" fillId="0" borderId="0" xfId="0" applyNumberFormat="1" applyFont="1" applyFill="1"/>
    <xf numFmtId="0" fontId="9" fillId="0" borderId="0" xfId="0" applyFont="1"/>
    <xf numFmtId="0" fontId="9" fillId="5" borderId="1" xfId="0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textRotation="90" wrapText="1"/>
    </xf>
    <xf numFmtId="0" fontId="9" fillId="5" borderId="1" xfId="0" applyFont="1" applyFill="1" applyBorder="1" applyAlignment="1">
      <alignment textRotation="90" wrapText="1"/>
    </xf>
    <xf numFmtId="0" fontId="9" fillId="0" borderId="1" xfId="0" applyFont="1" applyBorder="1" applyAlignment="1">
      <alignment textRotation="90"/>
    </xf>
    <xf numFmtId="0" fontId="9" fillId="5" borderId="1" xfId="0" applyFont="1" applyFill="1" applyBorder="1" applyAlignment="1"/>
    <xf numFmtId="0" fontId="9" fillId="5" borderId="1" xfId="0" applyFont="1" applyFill="1" applyBorder="1" applyAlignment="1">
      <alignment vertical="center" wrapText="1"/>
    </xf>
    <xf numFmtId="49" fontId="9" fillId="5" borderId="1" xfId="0" applyNumberFormat="1" applyFont="1" applyFill="1" applyBorder="1" applyAlignment="1"/>
    <xf numFmtId="0" fontId="9" fillId="5" borderId="1" xfId="0" applyFont="1" applyFill="1" applyBorder="1"/>
    <xf numFmtId="0" fontId="9" fillId="0" borderId="1" xfId="0" applyFont="1" applyBorder="1"/>
    <xf numFmtId="49" fontId="9" fillId="0" borderId="1" xfId="0" applyNumberFormat="1" applyFont="1" applyFill="1" applyBorder="1" applyAlignment="1"/>
    <xf numFmtId="0" fontId="9" fillId="5" borderId="1" xfId="0" applyFont="1" applyFill="1" applyBorder="1" applyAlignment="1">
      <alignment horizontal="right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9" fillId="5" borderId="1" xfId="0" applyFont="1" applyFill="1" applyBorder="1" applyAlignment="1">
      <alignment horizontal="left" wrapText="1"/>
    </xf>
    <xf numFmtId="49" fontId="9" fillId="5" borderId="1" xfId="0" applyNumberFormat="1" applyFont="1" applyFill="1" applyBorder="1" applyAlignment="1">
      <alignment horizontal="left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vertical="top" wrapText="1"/>
    </xf>
    <xf numFmtId="0" fontId="11" fillId="0" borderId="1" xfId="0" applyFont="1" applyBorder="1"/>
    <xf numFmtId="0" fontId="5" fillId="5" borderId="0" xfId="0" applyFont="1" applyFill="1"/>
    <xf numFmtId="0" fontId="9" fillId="5" borderId="1" xfId="0" applyFont="1" applyFill="1" applyBorder="1" applyAlignment="1">
      <alignment vertical="center"/>
    </xf>
    <xf numFmtId="0" fontId="3" fillId="0" borderId="0" xfId="0" applyFont="1"/>
    <xf numFmtId="0" fontId="1" fillId="0" borderId="0" xfId="0" applyFont="1"/>
    <xf numFmtId="0" fontId="9" fillId="0" borderId="1" xfId="0" applyFont="1" applyFill="1" applyBorder="1" applyAlignment="1"/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/>
    <xf numFmtId="0" fontId="5" fillId="0" borderId="0" xfId="0" applyFont="1" applyFill="1"/>
    <xf numFmtId="0" fontId="5" fillId="0" borderId="0" xfId="0" applyFont="1" applyAlignment="1">
      <alignment horizontal="center"/>
    </xf>
    <xf numFmtId="49" fontId="9" fillId="0" borderId="0" xfId="0" applyNumberFormat="1" applyFont="1" applyAlignment="1">
      <alignment horizontal="right"/>
    </xf>
    <xf numFmtId="0" fontId="7" fillId="5" borderId="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2" xfId="0" applyFont="1" applyBorder="1" applyAlignment="1"/>
    <xf numFmtId="0" fontId="9" fillId="0" borderId="6" xfId="0" applyFont="1" applyBorder="1" applyAlignment="1"/>
    <xf numFmtId="0" fontId="9" fillId="0" borderId="3" xfId="0" applyFont="1" applyBorder="1" applyAlignment="1"/>
    <xf numFmtId="0" fontId="9" fillId="0" borderId="2" xfId="0" applyFont="1" applyBorder="1" applyAlignment="1">
      <alignment textRotation="90"/>
    </xf>
    <xf numFmtId="0" fontId="10" fillId="0" borderId="6" xfId="0" applyFont="1" applyBorder="1" applyAlignment="1"/>
    <xf numFmtId="0" fontId="10" fillId="0" borderId="3" xfId="0" applyFont="1" applyBorder="1" applyAlignment="1"/>
    <xf numFmtId="0" fontId="13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8" fillId="0" borderId="7" xfId="0" applyFont="1" applyBorder="1" applyAlignment="1"/>
    <xf numFmtId="0" fontId="10" fillId="0" borderId="7" xfId="0" applyFont="1" applyBorder="1" applyAlignment="1"/>
    <xf numFmtId="0" fontId="9" fillId="0" borderId="0" xfId="0" applyFont="1" applyAlignment="1"/>
    <xf numFmtId="0" fontId="7" fillId="5" borderId="2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right" vertical="center"/>
    </xf>
    <xf numFmtId="0" fontId="12" fillId="0" borderId="1" xfId="0" applyFont="1" applyBorder="1"/>
    <xf numFmtId="49" fontId="12" fillId="0" borderId="1" xfId="0" applyNumberFormat="1" applyFont="1" applyFill="1" applyBorder="1"/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opLeftCell="A43" zoomScale="75" zoomScaleNormal="75" workbookViewId="0">
      <selection activeCell="B51" sqref="B51"/>
    </sheetView>
  </sheetViews>
  <sheetFormatPr defaultRowHeight="15.75"/>
  <cols>
    <col min="1" max="1" width="5.7109375" style="2" customWidth="1"/>
    <col min="2" max="2" width="48.28515625" style="2" customWidth="1"/>
    <col min="3" max="4" width="18.7109375" style="2" customWidth="1"/>
    <col min="5" max="5" width="17.85546875" style="3" customWidth="1"/>
    <col min="6" max="6" width="15.42578125" style="3" customWidth="1"/>
    <col min="7" max="7" width="14" style="3" customWidth="1"/>
    <col min="8" max="8" width="9.140625" style="3"/>
    <col min="9" max="9" width="16.7109375" style="20" customWidth="1"/>
    <col min="10" max="10" width="11.7109375" style="3" customWidth="1"/>
    <col min="11" max="16384" width="9.140625" style="2"/>
  </cols>
  <sheetData>
    <row r="1" spans="1:14" ht="24.75" customHeight="1">
      <c r="A1" s="57" t="s">
        <v>54</v>
      </c>
      <c r="B1" s="57"/>
      <c r="C1" s="57"/>
      <c r="D1" s="57"/>
      <c r="E1" s="57"/>
      <c r="F1" s="57"/>
      <c r="G1" s="57"/>
    </row>
    <row r="3" spans="1:14" ht="31.5">
      <c r="A3" s="18" t="s">
        <v>51</v>
      </c>
      <c r="B3" s="4" t="s">
        <v>0</v>
      </c>
      <c r="C3" s="4" t="s">
        <v>1</v>
      </c>
      <c r="D3" s="10" t="s">
        <v>50</v>
      </c>
      <c r="E3" s="4" t="s">
        <v>57</v>
      </c>
      <c r="F3" s="4" t="s">
        <v>49</v>
      </c>
      <c r="G3" s="4" t="s">
        <v>58</v>
      </c>
    </row>
    <row r="4" spans="1:14" ht="16.5">
      <c r="A4" s="6">
        <v>1</v>
      </c>
      <c r="B4" s="1" t="s">
        <v>34</v>
      </c>
      <c r="C4" s="8" t="s">
        <v>3</v>
      </c>
      <c r="D4" s="11">
        <v>20400</v>
      </c>
      <c r="E4" s="9">
        <v>25</v>
      </c>
      <c r="F4" s="5"/>
      <c r="G4" s="5"/>
      <c r="H4" s="25">
        <v>10</v>
      </c>
      <c r="I4" s="20">
        <f>H4*D4</f>
        <v>204000</v>
      </c>
      <c r="J4" s="3">
        <f>I4*1.15</f>
        <v>234599.99999999997</v>
      </c>
      <c r="K4" s="2">
        <f>J4/H4</f>
        <v>23459.999999999996</v>
      </c>
      <c r="L4" s="2">
        <f>I4/H4</f>
        <v>20400</v>
      </c>
      <c r="M4" s="2">
        <v>5</v>
      </c>
      <c r="N4" s="2">
        <f>M4*H4</f>
        <v>50</v>
      </c>
    </row>
    <row r="5" spans="1:14" ht="16.5">
      <c r="A5" s="6">
        <v>2</v>
      </c>
      <c r="B5" s="1" t="s">
        <v>11</v>
      </c>
      <c r="C5" s="8" t="s">
        <v>3</v>
      </c>
      <c r="D5" s="11" t="s">
        <v>52</v>
      </c>
      <c r="E5" s="9">
        <v>10</v>
      </c>
      <c r="F5" s="5"/>
      <c r="G5" s="5"/>
      <c r="J5" s="3">
        <f t="shared" ref="J5:J51" si="0">I5*1.15</f>
        <v>0</v>
      </c>
      <c r="N5" s="2">
        <f t="shared" ref="N5:N52" si="1">M5*H5</f>
        <v>0</v>
      </c>
    </row>
    <row r="6" spans="1:14" ht="16.5">
      <c r="A6" s="6">
        <v>3</v>
      </c>
      <c r="B6" s="1" t="s">
        <v>2</v>
      </c>
      <c r="C6" s="8" t="s">
        <v>3</v>
      </c>
      <c r="D6" s="11" t="s">
        <v>53</v>
      </c>
      <c r="E6" s="9">
        <v>10</v>
      </c>
      <c r="F6" s="5"/>
      <c r="G6" s="5"/>
      <c r="J6" s="3">
        <f t="shared" si="0"/>
        <v>0</v>
      </c>
      <c r="N6" s="2">
        <f t="shared" si="1"/>
        <v>0</v>
      </c>
    </row>
    <row r="7" spans="1:14" ht="16.5">
      <c r="A7" s="6">
        <v>4</v>
      </c>
      <c r="B7" s="1" t="s">
        <v>12</v>
      </c>
      <c r="C7" s="7" t="s">
        <v>3</v>
      </c>
      <c r="D7" s="12">
        <v>12300</v>
      </c>
      <c r="E7" s="5">
        <v>60</v>
      </c>
      <c r="F7" s="5"/>
      <c r="G7" s="5"/>
      <c r="H7" s="3">
        <v>30</v>
      </c>
      <c r="I7" s="20">
        <f>H7*D7</f>
        <v>369000</v>
      </c>
      <c r="J7" s="3">
        <f t="shared" si="0"/>
        <v>424349.99999999994</v>
      </c>
      <c r="K7" s="2">
        <f t="shared" ref="K7:K53" si="2">J7/H7</f>
        <v>14144.999999999998</v>
      </c>
      <c r="L7" s="2">
        <f t="shared" ref="L7:L52" si="3">I7/H7</f>
        <v>12300</v>
      </c>
      <c r="M7" s="2">
        <v>7</v>
      </c>
      <c r="N7" s="2">
        <f t="shared" si="1"/>
        <v>210</v>
      </c>
    </row>
    <row r="8" spans="1:14" ht="16.5">
      <c r="A8" s="6">
        <v>5</v>
      </c>
      <c r="B8" s="1" t="s">
        <v>13</v>
      </c>
      <c r="C8" s="7" t="s">
        <v>3</v>
      </c>
      <c r="D8" s="11"/>
      <c r="E8" s="5">
        <v>50</v>
      </c>
      <c r="F8" s="5"/>
      <c r="G8" s="5"/>
      <c r="J8" s="3">
        <f t="shared" si="0"/>
        <v>0</v>
      </c>
      <c r="N8" s="2">
        <f t="shared" si="1"/>
        <v>0</v>
      </c>
    </row>
    <row r="9" spans="1:14" ht="16.5">
      <c r="A9" s="6">
        <v>6</v>
      </c>
      <c r="B9" s="1" t="s">
        <v>14</v>
      </c>
      <c r="C9" s="21" t="s">
        <v>4</v>
      </c>
      <c r="D9" s="11">
        <v>8000</v>
      </c>
      <c r="E9" s="5">
        <v>15</v>
      </c>
      <c r="F9" s="5"/>
      <c r="G9" s="5"/>
      <c r="H9" s="3">
        <v>10</v>
      </c>
      <c r="I9" s="20">
        <f>H9*D9</f>
        <v>80000</v>
      </c>
      <c r="J9" s="3">
        <f t="shared" si="0"/>
        <v>92000</v>
      </c>
      <c r="K9" s="2">
        <f t="shared" si="2"/>
        <v>9200</v>
      </c>
      <c r="L9" s="2">
        <f t="shared" si="3"/>
        <v>8000</v>
      </c>
      <c r="M9" s="2">
        <v>5</v>
      </c>
      <c r="N9" s="2">
        <f t="shared" si="1"/>
        <v>50</v>
      </c>
    </row>
    <row r="10" spans="1:14" ht="31.5">
      <c r="A10" s="6">
        <v>7</v>
      </c>
      <c r="B10" s="1" t="s">
        <v>35</v>
      </c>
      <c r="C10" s="7" t="s">
        <v>3</v>
      </c>
      <c r="D10" s="11">
        <v>6800</v>
      </c>
      <c r="E10" s="5">
        <v>30</v>
      </c>
      <c r="F10" s="5"/>
      <c r="G10" s="5"/>
      <c r="H10" s="3">
        <v>10</v>
      </c>
      <c r="I10" s="20">
        <f>H10*D10</f>
        <v>68000</v>
      </c>
      <c r="J10" s="3">
        <f t="shared" si="0"/>
        <v>78200</v>
      </c>
      <c r="K10" s="2">
        <f t="shared" si="2"/>
        <v>7820</v>
      </c>
      <c r="L10" s="2">
        <f t="shared" si="3"/>
        <v>6800</v>
      </c>
      <c r="M10" s="2">
        <v>5</v>
      </c>
      <c r="N10" s="2">
        <f t="shared" si="1"/>
        <v>50</v>
      </c>
    </row>
    <row r="11" spans="1:14" ht="31.5">
      <c r="A11" s="6">
        <v>9</v>
      </c>
      <c r="B11" s="1" t="s">
        <v>36</v>
      </c>
      <c r="C11" s="7" t="s">
        <v>3</v>
      </c>
      <c r="D11" s="11">
        <v>5600</v>
      </c>
      <c r="E11" s="5">
        <v>10</v>
      </c>
      <c r="F11" s="5"/>
      <c r="G11" s="5"/>
      <c r="J11" s="3">
        <f t="shared" si="0"/>
        <v>0</v>
      </c>
      <c r="N11" s="2">
        <f t="shared" si="1"/>
        <v>0</v>
      </c>
    </row>
    <row r="12" spans="1:14" ht="16.5">
      <c r="A12" s="6">
        <v>10</v>
      </c>
      <c r="B12" s="1" t="s">
        <v>61</v>
      </c>
      <c r="C12" s="7" t="s">
        <v>3</v>
      </c>
      <c r="D12" s="11">
        <v>10300</v>
      </c>
      <c r="E12" s="5">
        <v>55</v>
      </c>
      <c r="F12" s="5"/>
      <c r="G12" s="5"/>
      <c r="H12" s="3">
        <v>30</v>
      </c>
      <c r="I12" s="20">
        <f>H12*D12</f>
        <v>309000</v>
      </c>
      <c r="J12" s="3">
        <f t="shared" si="0"/>
        <v>355350</v>
      </c>
      <c r="K12" s="2">
        <f t="shared" si="2"/>
        <v>11845</v>
      </c>
      <c r="L12" s="2">
        <f t="shared" si="3"/>
        <v>10300</v>
      </c>
      <c r="M12" s="2">
        <v>4</v>
      </c>
      <c r="N12" s="2">
        <f t="shared" si="1"/>
        <v>120</v>
      </c>
    </row>
    <row r="13" spans="1:14" ht="16.5">
      <c r="A13" s="6">
        <v>11</v>
      </c>
      <c r="B13" s="1" t="s">
        <v>15</v>
      </c>
      <c r="C13" s="7" t="s">
        <v>3</v>
      </c>
      <c r="D13" s="11">
        <v>5800</v>
      </c>
      <c r="E13" s="5">
        <v>10</v>
      </c>
      <c r="F13" s="5"/>
      <c r="G13" s="5"/>
      <c r="J13" s="3">
        <f t="shared" si="0"/>
        <v>0</v>
      </c>
      <c r="N13" s="2">
        <f t="shared" si="1"/>
        <v>0</v>
      </c>
    </row>
    <row r="14" spans="1:14" ht="16.5">
      <c r="A14" s="6">
        <v>12</v>
      </c>
      <c r="B14" s="1" t="s">
        <v>16</v>
      </c>
      <c r="C14" s="7"/>
      <c r="D14" s="11">
        <v>17300</v>
      </c>
      <c r="E14" s="5">
        <v>10</v>
      </c>
      <c r="F14" s="5"/>
      <c r="G14" s="5"/>
      <c r="J14" s="3">
        <f t="shared" si="0"/>
        <v>0</v>
      </c>
      <c r="N14" s="2">
        <f t="shared" si="1"/>
        <v>0</v>
      </c>
    </row>
    <row r="15" spans="1:14" ht="16.5">
      <c r="A15" s="6">
        <v>13</v>
      </c>
      <c r="B15" s="1" t="s">
        <v>17</v>
      </c>
      <c r="C15" s="7" t="s">
        <v>3</v>
      </c>
      <c r="D15" s="11">
        <v>8500</v>
      </c>
      <c r="E15" s="5">
        <v>10</v>
      </c>
      <c r="F15" s="5"/>
      <c r="G15" s="5"/>
      <c r="J15" s="3">
        <f t="shared" si="0"/>
        <v>0</v>
      </c>
      <c r="N15" s="2">
        <f t="shared" si="1"/>
        <v>0</v>
      </c>
    </row>
    <row r="16" spans="1:14" ht="54.75" customHeight="1">
      <c r="A16" s="6">
        <v>14</v>
      </c>
      <c r="B16" s="1" t="s">
        <v>37</v>
      </c>
      <c r="C16" s="7" t="s">
        <v>3</v>
      </c>
      <c r="D16" s="11">
        <v>8500</v>
      </c>
      <c r="E16" s="5">
        <v>10</v>
      </c>
      <c r="F16" s="5"/>
      <c r="G16" s="5"/>
      <c r="J16" s="3">
        <f t="shared" si="0"/>
        <v>0</v>
      </c>
      <c r="N16" s="2">
        <f t="shared" si="1"/>
        <v>0</v>
      </c>
    </row>
    <row r="17" spans="1:14" ht="46.5">
      <c r="A17" s="6">
        <v>15</v>
      </c>
      <c r="B17" s="1" t="s">
        <v>38</v>
      </c>
      <c r="C17" s="7" t="s">
        <v>3</v>
      </c>
      <c r="D17" s="11">
        <v>13500</v>
      </c>
      <c r="E17" s="5">
        <v>20</v>
      </c>
      <c r="F17" s="5"/>
      <c r="G17" s="5"/>
      <c r="N17" s="2">
        <f t="shared" si="1"/>
        <v>0</v>
      </c>
    </row>
    <row r="18" spans="1:14" ht="16.5">
      <c r="A18" s="6">
        <v>16</v>
      </c>
      <c r="B18" s="1" t="s">
        <v>18</v>
      </c>
      <c r="C18" s="7" t="s">
        <v>3</v>
      </c>
      <c r="D18" s="11">
        <v>13000</v>
      </c>
      <c r="E18" s="5">
        <v>20</v>
      </c>
      <c r="F18" s="5"/>
      <c r="G18" s="5"/>
      <c r="H18" s="3">
        <v>10</v>
      </c>
      <c r="I18" s="20">
        <f>H18*D18</f>
        <v>130000</v>
      </c>
      <c r="J18" s="3">
        <f t="shared" si="0"/>
        <v>149500</v>
      </c>
      <c r="K18" s="2">
        <f t="shared" si="2"/>
        <v>14950</v>
      </c>
      <c r="L18" s="2">
        <f t="shared" si="3"/>
        <v>13000</v>
      </c>
      <c r="M18" s="2">
        <v>3</v>
      </c>
      <c r="N18" s="2">
        <f t="shared" si="1"/>
        <v>30</v>
      </c>
    </row>
    <row r="19" spans="1:14" ht="33">
      <c r="A19" s="6">
        <v>18</v>
      </c>
      <c r="B19" s="1" t="s">
        <v>39</v>
      </c>
      <c r="C19" s="7" t="s">
        <v>3</v>
      </c>
      <c r="D19" s="11"/>
      <c r="E19" s="5">
        <v>10</v>
      </c>
      <c r="F19" s="5"/>
      <c r="G19" s="5"/>
      <c r="J19" s="3">
        <f t="shared" si="0"/>
        <v>0</v>
      </c>
      <c r="N19" s="2">
        <f t="shared" si="1"/>
        <v>0</v>
      </c>
    </row>
    <row r="20" spans="1:14" ht="16.5">
      <c r="A20" s="6">
        <v>19</v>
      </c>
      <c r="B20" s="1" t="s">
        <v>40</v>
      </c>
      <c r="C20" s="7" t="s">
        <v>3</v>
      </c>
      <c r="D20" s="11">
        <v>18300</v>
      </c>
      <c r="E20" s="5">
        <v>20</v>
      </c>
      <c r="F20" s="5"/>
      <c r="G20" s="5"/>
      <c r="H20" s="3">
        <v>10</v>
      </c>
      <c r="I20" s="20">
        <f>H20*D20</f>
        <v>183000</v>
      </c>
      <c r="J20" s="3">
        <f t="shared" si="0"/>
        <v>210449.99999999997</v>
      </c>
      <c r="K20" s="2">
        <f t="shared" si="2"/>
        <v>21044.999999999996</v>
      </c>
      <c r="L20" s="2">
        <f t="shared" si="3"/>
        <v>18300</v>
      </c>
      <c r="M20" s="2">
        <v>5</v>
      </c>
      <c r="N20" s="2">
        <f t="shared" si="1"/>
        <v>50</v>
      </c>
    </row>
    <row r="21" spans="1:14" ht="16.5">
      <c r="A21" s="6">
        <v>20</v>
      </c>
      <c r="B21" s="27" t="s">
        <v>6</v>
      </c>
      <c r="C21" s="7" t="s">
        <v>3</v>
      </c>
      <c r="D21" s="11">
        <v>5000</v>
      </c>
      <c r="E21" s="5">
        <v>20</v>
      </c>
      <c r="F21" s="5"/>
      <c r="G21" s="5"/>
      <c r="H21" s="3">
        <v>15</v>
      </c>
      <c r="I21" s="20">
        <f>H21*D21</f>
        <v>75000</v>
      </c>
      <c r="J21" s="3">
        <f t="shared" si="0"/>
        <v>86250</v>
      </c>
      <c r="K21" s="2">
        <f t="shared" si="2"/>
        <v>5750</v>
      </c>
      <c r="L21" s="2">
        <f t="shared" si="3"/>
        <v>5000</v>
      </c>
      <c r="M21" s="2">
        <v>1</v>
      </c>
      <c r="N21" s="2">
        <f t="shared" si="1"/>
        <v>15</v>
      </c>
    </row>
    <row r="22" spans="1:14" ht="31.5">
      <c r="A22" s="6">
        <v>21</v>
      </c>
      <c r="B22" s="1" t="s">
        <v>6</v>
      </c>
      <c r="C22" s="7" t="s">
        <v>5</v>
      </c>
      <c r="D22" s="11">
        <v>7000</v>
      </c>
      <c r="E22" s="5">
        <v>10</v>
      </c>
      <c r="F22" s="5"/>
      <c r="G22" s="5"/>
      <c r="J22" s="3">
        <f t="shared" si="0"/>
        <v>0</v>
      </c>
      <c r="N22" s="2">
        <f t="shared" si="1"/>
        <v>0</v>
      </c>
    </row>
    <row r="23" spans="1:14" ht="16.5">
      <c r="A23" s="6">
        <v>22</v>
      </c>
      <c r="B23" s="1" t="s">
        <v>19</v>
      </c>
      <c r="C23" s="7" t="s">
        <v>3</v>
      </c>
      <c r="D23" s="11">
        <v>13800</v>
      </c>
      <c r="E23" s="5">
        <v>80</v>
      </c>
      <c r="F23" s="5"/>
      <c r="G23" s="5"/>
      <c r="H23" s="3">
        <v>20</v>
      </c>
      <c r="I23" s="20">
        <f>H23*D23</f>
        <v>276000</v>
      </c>
      <c r="J23" s="3">
        <f t="shared" si="0"/>
        <v>317400</v>
      </c>
      <c r="K23" s="2">
        <f t="shared" si="2"/>
        <v>15870</v>
      </c>
      <c r="L23" s="2">
        <f t="shared" si="3"/>
        <v>13800</v>
      </c>
      <c r="M23" s="2">
        <v>4.5999999999999996</v>
      </c>
      <c r="N23" s="2">
        <f t="shared" si="1"/>
        <v>92</v>
      </c>
    </row>
    <row r="24" spans="1:14" ht="31.5">
      <c r="A24" s="6">
        <v>24</v>
      </c>
      <c r="B24" s="1" t="s">
        <v>41</v>
      </c>
      <c r="C24" s="7" t="s">
        <v>3</v>
      </c>
      <c r="D24" s="11"/>
      <c r="E24" s="5">
        <v>10</v>
      </c>
      <c r="F24" s="5"/>
      <c r="G24" s="5"/>
      <c r="J24" s="3">
        <f t="shared" si="0"/>
        <v>0</v>
      </c>
      <c r="N24" s="2">
        <f t="shared" si="1"/>
        <v>0</v>
      </c>
    </row>
    <row r="25" spans="1:14" ht="16.5">
      <c r="A25" s="6">
        <v>25</v>
      </c>
      <c r="B25" s="19" t="s">
        <v>59</v>
      </c>
      <c r="C25" s="7" t="s">
        <v>3</v>
      </c>
      <c r="D25" s="11">
        <v>22200</v>
      </c>
      <c r="E25" s="5">
        <v>80</v>
      </c>
      <c r="F25" s="5"/>
      <c r="G25" s="5"/>
      <c r="H25" s="3">
        <v>30</v>
      </c>
      <c r="I25" s="20">
        <f>H25*D25</f>
        <v>666000</v>
      </c>
      <c r="J25" s="3">
        <f t="shared" si="0"/>
        <v>765899.99999999988</v>
      </c>
      <c r="K25" s="2">
        <f t="shared" si="2"/>
        <v>25529.999999999996</v>
      </c>
      <c r="L25" s="2">
        <f t="shared" si="3"/>
        <v>22200</v>
      </c>
      <c r="M25" s="2">
        <v>5.5</v>
      </c>
      <c r="N25" s="2">
        <f t="shared" si="1"/>
        <v>165</v>
      </c>
    </row>
    <row r="26" spans="1:14" ht="16.5">
      <c r="A26" s="6"/>
      <c r="B26" s="19" t="s">
        <v>60</v>
      </c>
      <c r="C26" s="7" t="s">
        <v>3</v>
      </c>
      <c r="D26" s="11">
        <v>19800</v>
      </c>
      <c r="E26" s="5">
        <v>20</v>
      </c>
      <c r="F26" s="5"/>
      <c r="G26" s="5"/>
      <c r="J26" s="3">
        <f t="shared" si="0"/>
        <v>0</v>
      </c>
      <c r="N26" s="2">
        <f t="shared" si="1"/>
        <v>0</v>
      </c>
    </row>
    <row r="27" spans="1:14" ht="33">
      <c r="A27" s="6">
        <v>27</v>
      </c>
      <c r="B27" s="1" t="s">
        <v>42</v>
      </c>
      <c r="C27" s="7" t="s">
        <v>3</v>
      </c>
      <c r="D27" s="11">
        <v>17300</v>
      </c>
      <c r="E27" s="5">
        <v>25</v>
      </c>
      <c r="F27" s="5"/>
      <c r="G27" s="5"/>
      <c r="H27" s="3">
        <v>10</v>
      </c>
      <c r="I27" s="20">
        <f t="shared" ref="I27:I33" si="4">H27*D27</f>
        <v>173000</v>
      </c>
      <c r="J27" s="3">
        <f t="shared" si="0"/>
        <v>198949.99999999997</v>
      </c>
      <c r="K27" s="2">
        <f t="shared" si="2"/>
        <v>19894.999999999996</v>
      </c>
      <c r="L27" s="2">
        <f t="shared" si="3"/>
        <v>17300</v>
      </c>
      <c r="M27" s="2">
        <v>5.0999999999999996</v>
      </c>
      <c r="N27" s="2">
        <f t="shared" si="1"/>
        <v>51</v>
      </c>
    </row>
    <row r="28" spans="1:14" ht="33">
      <c r="A28" s="6">
        <v>28</v>
      </c>
      <c r="B28" s="27" t="s">
        <v>43</v>
      </c>
      <c r="C28" s="7" t="s">
        <v>3</v>
      </c>
      <c r="D28" s="11">
        <v>14400</v>
      </c>
      <c r="E28" s="5">
        <v>50</v>
      </c>
      <c r="F28" s="5"/>
      <c r="G28" s="5"/>
      <c r="H28" s="3">
        <v>25</v>
      </c>
      <c r="I28" s="20">
        <f t="shared" si="4"/>
        <v>360000</v>
      </c>
      <c r="J28" s="3">
        <f t="shared" si="0"/>
        <v>413999.99999999994</v>
      </c>
      <c r="K28" s="2">
        <f t="shared" si="2"/>
        <v>16559.999999999996</v>
      </c>
      <c r="L28" s="2">
        <f t="shared" si="3"/>
        <v>14400</v>
      </c>
      <c r="M28" s="2">
        <v>5.2</v>
      </c>
      <c r="N28" s="2">
        <f t="shared" si="1"/>
        <v>130</v>
      </c>
    </row>
    <row r="29" spans="1:14" ht="16.5">
      <c r="A29" s="6">
        <v>29</v>
      </c>
      <c r="B29" s="1" t="s">
        <v>20</v>
      </c>
      <c r="C29" s="7" t="s">
        <v>3</v>
      </c>
      <c r="D29" s="22">
        <v>6650</v>
      </c>
      <c r="E29" s="5">
        <v>25</v>
      </c>
      <c r="F29" s="5"/>
      <c r="G29" s="5"/>
      <c r="H29" s="3">
        <v>10</v>
      </c>
      <c r="I29" s="20">
        <f t="shared" si="4"/>
        <v>66500</v>
      </c>
      <c r="J29" s="3">
        <f t="shared" si="0"/>
        <v>76475</v>
      </c>
      <c r="K29" s="2">
        <f t="shared" si="2"/>
        <v>7647.5</v>
      </c>
      <c r="L29" s="2">
        <f t="shared" si="3"/>
        <v>6650</v>
      </c>
      <c r="M29" s="2">
        <v>2.5</v>
      </c>
      <c r="N29" s="2">
        <f t="shared" si="1"/>
        <v>25</v>
      </c>
    </row>
    <row r="30" spans="1:14" ht="16.5">
      <c r="A30" s="6">
        <v>31</v>
      </c>
      <c r="B30" s="1" t="s">
        <v>44</v>
      </c>
      <c r="C30" s="7" t="s">
        <v>3</v>
      </c>
      <c r="D30" s="11">
        <v>13500</v>
      </c>
      <c r="E30" s="5">
        <v>40</v>
      </c>
      <c r="F30" s="5"/>
      <c r="G30" s="5"/>
      <c r="H30" s="3">
        <v>10</v>
      </c>
      <c r="I30" s="20">
        <f t="shared" si="4"/>
        <v>135000</v>
      </c>
      <c r="J30" s="3">
        <f t="shared" si="0"/>
        <v>155250</v>
      </c>
      <c r="K30" s="2">
        <f t="shared" si="2"/>
        <v>15525</v>
      </c>
      <c r="L30" s="2">
        <f t="shared" si="3"/>
        <v>13500</v>
      </c>
      <c r="M30" s="2">
        <v>6</v>
      </c>
      <c r="N30" s="2">
        <f t="shared" si="1"/>
        <v>60</v>
      </c>
    </row>
    <row r="31" spans="1:14" ht="16.5">
      <c r="A31" s="6">
        <v>32</v>
      </c>
      <c r="B31" s="1" t="s">
        <v>21</v>
      </c>
      <c r="C31" s="7" t="s">
        <v>3</v>
      </c>
      <c r="D31" s="11">
        <v>23000</v>
      </c>
      <c r="E31" s="5">
        <v>10</v>
      </c>
      <c r="F31" s="5"/>
      <c r="G31" s="5"/>
      <c r="H31" s="3">
        <v>10</v>
      </c>
      <c r="I31" s="20">
        <f t="shared" si="4"/>
        <v>230000</v>
      </c>
      <c r="J31" s="3">
        <f t="shared" si="0"/>
        <v>264500</v>
      </c>
      <c r="K31" s="2">
        <f t="shared" si="2"/>
        <v>26450</v>
      </c>
      <c r="L31" s="2">
        <f t="shared" si="3"/>
        <v>23000</v>
      </c>
      <c r="M31" s="2">
        <v>3</v>
      </c>
      <c r="N31" s="2">
        <f t="shared" si="1"/>
        <v>30</v>
      </c>
    </row>
    <row r="32" spans="1:14" ht="16.5">
      <c r="A32" s="6">
        <v>33</v>
      </c>
      <c r="B32" s="1" t="s">
        <v>22</v>
      </c>
      <c r="C32" s="7" t="s">
        <v>3</v>
      </c>
      <c r="D32" s="11">
        <v>22500</v>
      </c>
      <c r="E32" s="5">
        <v>10</v>
      </c>
      <c r="F32" s="5"/>
      <c r="G32" s="5"/>
      <c r="H32" s="3">
        <v>10</v>
      </c>
      <c r="I32" s="20">
        <f t="shared" si="4"/>
        <v>225000</v>
      </c>
      <c r="J32" s="3">
        <f t="shared" si="0"/>
        <v>258749.99999999997</v>
      </c>
      <c r="K32" s="2">
        <f t="shared" si="2"/>
        <v>25874.999999999996</v>
      </c>
      <c r="L32" s="2">
        <f t="shared" si="3"/>
        <v>22500</v>
      </c>
      <c r="M32" s="2">
        <v>3</v>
      </c>
      <c r="N32" s="2">
        <f t="shared" si="1"/>
        <v>30</v>
      </c>
    </row>
    <row r="33" spans="1:14" ht="48">
      <c r="A33" s="6">
        <v>34</v>
      </c>
      <c r="B33" s="1" t="s">
        <v>45</v>
      </c>
      <c r="C33" s="7" t="s">
        <v>3</v>
      </c>
      <c r="D33" s="11">
        <v>11700</v>
      </c>
      <c r="E33" s="5">
        <v>30</v>
      </c>
      <c r="F33" s="5"/>
      <c r="G33" s="5"/>
      <c r="H33" s="3">
        <v>10</v>
      </c>
      <c r="I33" s="20">
        <f t="shared" si="4"/>
        <v>117000</v>
      </c>
      <c r="J33" s="3">
        <f t="shared" si="0"/>
        <v>134550</v>
      </c>
      <c r="K33" s="2">
        <f t="shared" si="2"/>
        <v>13455</v>
      </c>
      <c r="L33" s="2">
        <f t="shared" si="3"/>
        <v>11700</v>
      </c>
      <c r="M33" s="2">
        <v>4</v>
      </c>
      <c r="N33" s="2">
        <f t="shared" si="1"/>
        <v>40</v>
      </c>
    </row>
    <row r="34" spans="1:14" ht="33">
      <c r="A34" s="6">
        <v>35</v>
      </c>
      <c r="B34" s="1" t="s">
        <v>23</v>
      </c>
      <c r="C34" s="7" t="s">
        <v>3</v>
      </c>
      <c r="D34" s="11">
        <v>14200</v>
      </c>
      <c r="E34" s="5">
        <v>10</v>
      </c>
      <c r="F34" s="5"/>
      <c r="G34" s="5"/>
      <c r="J34" s="3">
        <f t="shared" si="0"/>
        <v>0</v>
      </c>
      <c r="N34" s="2">
        <f t="shared" si="1"/>
        <v>0</v>
      </c>
    </row>
    <row r="35" spans="1:14" ht="46.5">
      <c r="A35" s="6">
        <v>36</v>
      </c>
      <c r="B35" s="1" t="s">
        <v>46</v>
      </c>
      <c r="C35" s="7" t="s">
        <v>3</v>
      </c>
      <c r="D35" s="11">
        <v>15500</v>
      </c>
      <c r="E35" s="5">
        <v>10</v>
      </c>
      <c r="F35" s="5"/>
      <c r="G35" s="5"/>
      <c r="J35" s="3">
        <f t="shared" si="0"/>
        <v>0</v>
      </c>
      <c r="N35" s="2">
        <f t="shared" si="1"/>
        <v>0</v>
      </c>
    </row>
    <row r="36" spans="1:14" ht="16.5">
      <c r="A36" s="13">
        <v>37</v>
      </c>
      <c r="B36" s="14" t="s">
        <v>7</v>
      </c>
      <c r="C36" s="15" t="s">
        <v>3</v>
      </c>
      <c r="D36" s="16">
        <v>16500</v>
      </c>
      <c r="E36" s="17">
        <v>10</v>
      </c>
      <c r="F36" s="17"/>
      <c r="G36" s="17"/>
      <c r="J36" s="3">
        <f t="shared" si="0"/>
        <v>0</v>
      </c>
      <c r="N36" s="2">
        <f t="shared" si="1"/>
        <v>0</v>
      </c>
    </row>
    <row r="37" spans="1:14" ht="16.5">
      <c r="A37" s="13">
        <v>38</v>
      </c>
      <c r="B37" s="14" t="s">
        <v>24</v>
      </c>
      <c r="C37" s="15"/>
      <c r="D37" s="16"/>
      <c r="E37" s="17"/>
      <c r="F37" s="17"/>
      <c r="G37" s="17"/>
      <c r="J37" s="3">
        <f t="shared" si="0"/>
        <v>0</v>
      </c>
      <c r="N37" s="2">
        <f t="shared" si="1"/>
        <v>0</v>
      </c>
    </row>
    <row r="38" spans="1:14" ht="16.5">
      <c r="A38" s="6">
        <v>39</v>
      </c>
      <c r="B38" s="1" t="s">
        <v>8</v>
      </c>
      <c r="C38" s="7" t="s">
        <v>9</v>
      </c>
      <c r="D38" s="11">
        <v>19700</v>
      </c>
      <c r="E38" s="5">
        <v>5</v>
      </c>
      <c r="F38" s="5"/>
      <c r="G38" s="5"/>
      <c r="J38" s="3">
        <f t="shared" si="0"/>
        <v>0</v>
      </c>
      <c r="N38" s="2">
        <f t="shared" si="1"/>
        <v>0</v>
      </c>
    </row>
    <row r="39" spans="1:14" ht="33">
      <c r="A39" s="6">
        <v>40</v>
      </c>
      <c r="B39" s="1" t="s">
        <v>25</v>
      </c>
      <c r="C39" s="7" t="s">
        <v>3</v>
      </c>
      <c r="D39" s="11">
        <v>15000</v>
      </c>
      <c r="E39" s="5">
        <v>50</v>
      </c>
      <c r="F39" s="5"/>
      <c r="G39" s="5"/>
      <c r="H39" s="3">
        <v>15</v>
      </c>
      <c r="I39" s="20">
        <f>H39*D39</f>
        <v>225000</v>
      </c>
      <c r="J39" s="3">
        <f t="shared" si="0"/>
        <v>258749.99999999997</v>
      </c>
      <c r="K39" s="2">
        <f t="shared" si="2"/>
        <v>17249.999999999996</v>
      </c>
      <c r="L39" s="2">
        <f t="shared" si="3"/>
        <v>15000</v>
      </c>
      <c r="M39" s="2">
        <v>5.5</v>
      </c>
      <c r="N39" s="2">
        <f t="shared" si="1"/>
        <v>82.5</v>
      </c>
    </row>
    <row r="40" spans="1:14" ht="33">
      <c r="A40" s="13">
        <v>41</v>
      </c>
      <c r="B40" s="14" t="s">
        <v>25</v>
      </c>
      <c r="C40" s="15" t="s">
        <v>5</v>
      </c>
      <c r="D40" s="16"/>
      <c r="E40" s="17"/>
      <c r="F40" s="17"/>
      <c r="G40" s="17"/>
      <c r="J40" s="3">
        <f t="shared" si="0"/>
        <v>0</v>
      </c>
      <c r="N40" s="2">
        <f t="shared" si="1"/>
        <v>0</v>
      </c>
    </row>
    <row r="41" spans="1:14" ht="31.5">
      <c r="A41" s="13">
        <v>42</v>
      </c>
      <c r="B41" s="14" t="s">
        <v>47</v>
      </c>
      <c r="C41" s="15" t="s">
        <v>3</v>
      </c>
      <c r="D41" s="16"/>
      <c r="E41" s="17"/>
      <c r="F41" s="17"/>
      <c r="G41" s="17"/>
      <c r="J41" s="3">
        <f t="shared" si="0"/>
        <v>0</v>
      </c>
      <c r="N41" s="2">
        <f t="shared" si="1"/>
        <v>0</v>
      </c>
    </row>
    <row r="42" spans="1:14" ht="31.5">
      <c r="A42" s="6">
        <v>43</v>
      </c>
      <c r="B42" s="1" t="s">
        <v>48</v>
      </c>
      <c r="C42" s="7" t="s">
        <v>3</v>
      </c>
      <c r="D42" s="11">
        <v>24100</v>
      </c>
      <c r="E42" s="5">
        <v>50</v>
      </c>
      <c r="F42" s="5"/>
      <c r="G42" s="5"/>
      <c r="H42" s="3">
        <v>20</v>
      </c>
      <c r="I42" s="20">
        <f>H42*D42</f>
        <v>482000</v>
      </c>
      <c r="J42" s="3">
        <f t="shared" si="0"/>
        <v>554300</v>
      </c>
      <c r="K42" s="2">
        <f t="shared" si="2"/>
        <v>27715</v>
      </c>
      <c r="L42" s="2">
        <f t="shared" si="3"/>
        <v>24100</v>
      </c>
      <c r="M42" s="2">
        <v>3</v>
      </c>
      <c r="N42" s="2">
        <f t="shared" si="1"/>
        <v>60</v>
      </c>
    </row>
    <row r="43" spans="1:14" ht="136.5" customHeight="1">
      <c r="A43" s="6">
        <v>44</v>
      </c>
      <c r="B43" s="1" t="s">
        <v>55</v>
      </c>
      <c r="C43" s="7" t="s">
        <v>3</v>
      </c>
      <c r="D43" s="11">
        <v>24200</v>
      </c>
      <c r="E43" s="5">
        <v>40</v>
      </c>
      <c r="F43" s="5"/>
      <c r="G43" s="5"/>
      <c r="H43" s="3">
        <v>20</v>
      </c>
      <c r="I43" s="20">
        <f>H43*D43</f>
        <v>484000</v>
      </c>
      <c r="J43" s="3">
        <f t="shared" si="0"/>
        <v>556600</v>
      </c>
      <c r="K43" s="2">
        <f t="shared" si="2"/>
        <v>27830</v>
      </c>
      <c r="L43" s="2">
        <f t="shared" si="3"/>
        <v>24200</v>
      </c>
      <c r="M43" s="2">
        <v>4</v>
      </c>
      <c r="N43" s="2">
        <f t="shared" si="1"/>
        <v>80</v>
      </c>
    </row>
    <row r="44" spans="1:14" ht="16.5">
      <c r="A44" s="6">
        <v>45</v>
      </c>
      <c r="B44" s="1" t="s">
        <v>26</v>
      </c>
      <c r="C44" s="7" t="s">
        <v>3</v>
      </c>
      <c r="D44" s="11">
        <v>23300</v>
      </c>
      <c r="E44" s="5">
        <v>30</v>
      </c>
      <c r="F44" s="5"/>
      <c r="G44" s="5"/>
      <c r="H44" s="3">
        <v>10</v>
      </c>
      <c r="I44" s="20">
        <f>D44*H44</f>
        <v>233000</v>
      </c>
      <c r="J44" s="3">
        <f t="shared" si="0"/>
        <v>267950</v>
      </c>
      <c r="K44" s="2">
        <f t="shared" si="2"/>
        <v>26795</v>
      </c>
      <c r="L44" s="2">
        <f t="shared" si="3"/>
        <v>23300</v>
      </c>
      <c r="M44" s="2">
        <v>2.5</v>
      </c>
      <c r="N44" s="2">
        <f t="shared" si="1"/>
        <v>25</v>
      </c>
    </row>
    <row r="45" spans="1:14" ht="33">
      <c r="A45" s="6">
        <v>46</v>
      </c>
      <c r="B45" s="23" t="s">
        <v>27</v>
      </c>
      <c r="C45" s="7" t="s">
        <v>5</v>
      </c>
      <c r="D45" s="11">
        <v>6000</v>
      </c>
      <c r="E45" s="5">
        <v>250</v>
      </c>
      <c r="F45" s="5"/>
      <c r="G45" s="5"/>
      <c r="H45" s="3">
        <v>200</v>
      </c>
      <c r="I45" s="24">
        <f>H45*D45</f>
        <v>1200000</v>
      </c>
      <c r="J45" s="20">
        <f>I45</f>
        <v>1200000</v>
      </c>
      <c r="K45" s="2">
        <f t="shared" si="2"/>
        <v>6000</v>
      </c>
      <c r="L45" s="2">
        <f t="shared" si="3"/>
        <v>6000</v>
      </c>
      <c r="M45" s="2">
        <v>0.5</v>
      </c>
      <c r="N45" s="2">
        <f t="shared" si="1"/>
        <v>100</v>
      </c>
    </row>
    <row r="46" spans="1:14" ht="33">
      <c r="A46" s="6">
        <v>47</v>
      </c>
      <c r="B46" s="1" t="s">
        <v>28</v>
      </c>
      <c r="C46" s="7" t="s">
        <v>5</v>
      </c>
      <c r="D46" s="11">
        <v>38000</v>
      </c>
      <c r="E46" s="5">
        <v>30</v>
      </c>
      <c r="F46" s="5"/>
      <c r="G46" s="5"/>
      <c r="J46" s="3">
        <f t="shared" si="0"/>
        <v>0</v>
      </c>
      <c r="N46" s="2">
        <f t="shared" si="1"/>
        <v>0</v>
      </c>
    </row>
    <row r="47" spans="1:14" ht="33">
      <c r="A47" s="6">
        <v>48</v>
      </c>
      <c r="B47" s="1" t="s">
        <v>29</v>
      </c>
      <c r="C47" s="7" t="s">
        <v>5</v>
      </c>
      <c r="D47" s="11">
        <v>5900</v>
      </c>
      <c r="E47" s="5">
        <v>100</v>
      </c>
      <c r="F47" s="5"/>
      <c r="G47" s="5"/>
      <c r="H47" s="3">
        <v>30</v>
      </c>
      <c r="I47" s="20">
        <f>H47*D47</f>
        <v>177000</v>
      </c>
      <c r="J47" s="3">
        <f t="shared" si="0"/>
        <v>203549.99999999997</v>
      </c>
      <c r="K47" s="2">
        <f t="shared" si="2"/>
        <v>6784.9999999999991</v>
      </c>
      <c r="L47" s="2">
        <f t="shared" si="3"/>
        <v>5900</v>
      </c>
      <c r="M47" s="2">
        <v>1</v>
      </c>
      <c r="N47" s="2">
        <f t="shared" si="1"/>
        <v>30</v>
      </c>
    </row>
    <row r="48" spans="1:14" ht="33">
      <c r="A48" s="6">
        <v>49</v>
      </c>
      <c r="B48" s="1" t="s">
        <v>30</v>
      </c>
      <c r="C48" s="7" t="s">
        <v>5</v>
      </c>
      <c r="D48" s="11">
        <v>5600</v>
      </c>
      <c r="E48" s="5">
        <v>10</v>
      </c>
      <c r="F48" s="5"/>
      <c r="G48" s="5"/>
      <c r="J48" s="3">
        <f t="shared" si="0"/>
        <v>0</v>
      </c>
      <c r="N48" s="2">
        <f t="shared" si="1"/>
        <v>0</v>
      </c>
    </row>
    <row r="49" spans="1:15" ht="31.5">
      <c r="A49" s="6">
        <v>50</v>
      </c>
      <c r="B49" s="23" t="s">
        <v>31</v>
      </c>
      <c r="C49" s="7" t="s">
        <v>5</v>
      </c>
      <c r="D49" s="11">
        <v>8700</v>
      </c>
      <c r="E49" s="5">
        <v>1500</v>
      </c>
      <c r="F49" s="5"/>
      <c r="G49" s="5"/>
      <c r="H49" s="3">
        <v>300</v>
      </c>
      <c r="I49" s="24">
        <f>H49*D49</f>
        <v>2610000</v>
      </c>
      <c r="J49" s="20">
        <f>I49</f>
        <v>2610000</v>
      </c>
      <c r="K49" s="2">
        <f t="shared" si="2"/>
        <v>8700</v>
      </c>
      <c r="L49" s="2">
        <f t="shared" si="3"/>
        <v>8700</v>
      </c>
      <c r="M49" s="2">
        <v>0.5</v>
      </c>
      <c r="N49" s="2">
        <f t="shared" si="1"/>
        <v>150</v>
      </c>
    </row>
    <row r="50" spans="1:15" ht="33">
      <c r="A50" s="6">
        <v>51</v>
      </c>
      <c r="B50" s="1" t="s">
        <v>32</v>
      </c>
      <c r="C50" s="7" t="s">
        <v>5</v>
      </c>
      <c r="D50" s="11">
        <v>2400</v>
      </c>
      <c r="E50" s="5">
        <v>20</v>
      </c>
      <c r="F50" s="5"/>
      <c r="G50" s="5"/>
      <c r="H50" s="3">
        <v>10</v>
      </c>
      <c r="I50" s="20">
        <f>H50*D50</f>
        <v>24000</v>
      </c>
      <c r="J50" s="3">
        <f t="shared" si="0"/>
        <v>27599.999999999996</v>
      </c>
      <c r="K50" s="2">
        <f t="shared" si="2"/>
        <v>2759.9999999999995</v>
      </c>
      <c r="L50" s="2">
        <f t="shared" si="3"/>
        <v>2400</v>
      </c>
      <c r="M50" s="2">
        <v>1</v>
      </c>
      <c r="N50" s="2">
        <f t="shared" si="1"/>
        <v>10</v>
      </c>
    </row>
    <row r="51" spans="1:15" ht="33">
      <c r="A51" s="6">
        <v>52</v>
      </c>
      <c r="B51" s="1" t="s">
        <v>10</v>
      </c>
      <c r="C51" s="7" t="s">
        <v>5</v>
      </c>
      <c r="D51" s="11">
        <v>8200</v>
      </c>
      <c r="E51" s="5">
        <v>20</v>
      </c>
      <c r="F51" s="5"/>
      <c r="G51" s="5"/>
      <c r="H51" s="3">
        <v>10</v>
      </c>
      <c r="I51" s="20">
        <f>H51*D51</f>
        <v>82000</v>
      </c>
      <c r="J51" s="3">
        <f t="shared" si="0"/>
        <v>94299.999999999985</v>
      </c>
      <c r="K51" s="2">
        <f t="shared" si="2"/>
        <v>9429.9999999999982</v>
      </c>
      <c r="L51" s="2">
        <f t="shared" si="3"/>
        <v>8200</v>
      </c>
      <c r="M51" s="2">
        <v>1</v>
      </c>
      <c r="N51" s="2">
        <f t="shared" si="1"/>
        <v>10</v>
      </c>
    </row>
    <row r="52" spans="1:15" ht="33">
      <c r="A52" s="6">
        <v>53</v>
      </c>
      <c r="B52" s="23" t="s">
        <v>33</v>
      </c>
      <c r="C52" s="7" t="s">
        <v>5</v>
      </c>
      <c r="D52" s="11">
        <v>4800</v>
      </c>
      <c r="E52" s="5">
        <v>165</v>
      </c>
      <c r="F52" s="5"/>
      <c r="G52" s="5"/>
      <c r="H52" s="3">
        <v>60</v>
      </c>
      <c r="I52" s="24">
        <f>H52*D52</f>
        <v>288000</v>
      </c>
      <c r="J52" s="20">
        <f>I52</f>
        <v>288000</v>
      </c>
      <c r="K52" s="2">
        <f t="shared" si="2"/>
        <v>4800</v>
      </c>
      <c r="L52" s="2">
        <f t="shared" si="3"/>
        <v>4800</v>
      </c>
      <c r="M52" s="2">
        <v>0.25</v>
      </c>
      <c r="N52" s="2">
        <f t="shared" si="1"/>
        <v>15</v>
      </c>
    </row>
    <row r="53" spans="1:15">
      <c r="A53" s="6"/>
      <c r="B53" s="6" t="s">
        <v>56</v>
      </c>
      <c r="C53" s="6"/>
      <c r="D53" s="6"/>
      <c r="E53" s="5">
        <f>SUM(E4:E52)</f>
        <v>3085</v>
      </c>
      <c r="F53" s="5"/>
      <c r="G53" s="5"/>
      <c r="H53" s="3">
        <f>SUM(H3:H52)</f>
        <v>935</v>
      </c>
      <c r="I53" s="20">
        <f>SUM(I3:I52)</f>
        <v>9471500</v>
      </c>
      <c r="J53" s="20">
        <f>SUM(J3:J52)</f>
        <v>10277525</v>
      </c>
      <c r="K53" s="2">
        <f t="shared" si="2"/>
        <v>10992.005347593584</v>
      </c>
      <c r="L53" s="26">
        <f>J53-10284210</f>
        <v>-6685</v>
      </c>
      <c r="N53" s="2">
        <f>SUM(N4:N52)</f>
        <v>1760.5</v>
      </c>
      <c r="O53" s="2">
        <f>N53/H53</f>
        <v>1.8828877005347593</v>
      </c>
    </row>
  </sheetData>
  <autoFilter ref="I1:I53"/>
  <mergeCells count="1">
    <mergeCell ref="A1:G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topLeftCell="A22" zoomScale="60" zoomScaleNormal="100" workbookViewId="0">
      <selection activeCell="B37" sqref="B37"/>
    </sheetView>
  </sheetViews>
  <sheetFormatPr defaultRowHeight="15"/>
  <cols>
    <col min="1" max="1" width="5.42578125" style="2" customWidth="1"/>
    <col min="2" max="2" width="83.5703125" style="2" customWidth="1"/>
    <col min="3" max="3" width="8.28515625" style="28" customWidth="1"/>
    <col min="4" max="4" width="0.140625" style="2" customWidth="1"/>
    <col min="5" max="16" width="6.85546875" style="2" hidden="1" customWidth="1"/>
    <col min="17" max="16384" width="9.140625" style="2"/>
  </cols>
  <sheetData>
    <row r="1" spans="1:26" ht="20.25">
      <c r="A1" s="29"/>
      <c r="B1" s="29"/>
      <c r="C1" s="58"/>
      <c r="D1" s="58"/>
      <c r="E1" s="29"/>
      <c r="F1" s="29"/>
      <c r="G1" s="29"/>
      <c r="H1" s="29"/>
      <c r="I1" s="29"/>
      <c r="J1" s="29"/>
      <c r="K1" s="29"/>
      <c r="L1" s="29" t="s">
        <v>83</v>
      </c>
      <c r="M1" s="29"/>
      <c r="N1" s="29"/>
      <c r="O1" s="29"/>
      <c r="P1" s="29"/>
      <c r="Q1" s="29"/>
      <c r="R1" s="29"/>
      <c r="S1" s="29"/>
      <c r="T1" s="29"/>
      <c r="U1" s="29"/>
      <c r="V1" s="29"/>
      <c r="W1" s="72" t="s">
        <v>128</v>
      </c>
      <c r="X1" s="72"/>
      <c r="Y1" s="72"/>
      <c r="Z1" s="72"/>
    </row>
    <row r="2" spans="1:26" ht="23.25" customHeight="1">
      <c r="A2" s="68" t="s">
        <v>121</v>
      </c>
      <c r="B2" s="69"/>
      <c r="C2" s="69"/>
      <c r="D2" s="69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6" ht="76.5" customHeight="1">
      <c r="A3" s="30" t="s">
        <v>51</v>
      </c>
      <c r="B3" s="30" t="s">
        <v>65</v>
      </c>
      <c r="C3" s="31" t="s">
        <v>75</v>
      </c>
      <c r="D3" s="32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  <c r="Q3" s="34" t="s">
        <v>99</v>
      </c>
      <c r="R3" s="34" t="s">
        <v>100</v>
      </c>
      <c r="S3" s="34" t="s">
        <v>101</v>
      </c>
      <c r="T3" s="34" t="s">
        <v>102</v>
      </c>
      <c r="U3" s="34" t="s">
        <v>103</v>
      </c>
      <c r="V3" s="34" t="s">
        <v>104</v>
      </c>
      <c r="W3" s="34" t="s">
        <v>105</v>
      </c>
      <c r="X3" s="34" t="s">
        <v>106</v>
      </c>
      <c r="Y3" s="34" t="s">
        <v>107</v>
      </c>
      <c r="Z3" s="34" t="s">
        <v>108</v>
      </c>
    </row>
    <row r="4" spans="1:26" ht="26.25" customHeight="1">
      <c r="A4" s="59" t="s">
        <v>84</v>
      </c>
      <c r="B4" s="60"/>
      <c r="C4" s="61"/>
      <c r="D4" s="32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4"/>
      <c r="Q4" s="65"/>
      <c r="R4" s="66"/>
      <c r="S4" s="66"/>
      <c r="T4" s="66"/>
      <c r="U4" s="66"/>
      <c r="V4" s="66"/>
      <c r="W4" s="66"/>
      <c r="X4" s="66"/>
      <c r="Y4" s="66"/>
      <c r="Z4" s="67"/>
    </row>
    <row r="5" spans="1:26" ht="20.25">
      <c r="A5" s="35">
        <v>1</v>
      </c>
      <c r="B5" s="36" t="s">
        <v>13</v>
      </c>
      <c r="C5" s="37">
        <v>120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20.25">
      <c r="A6" s="35">
        <v>2</v>
      </c>
      <c r="B6" s="36" t="s">
        <v>86</v>
      </c>
      <c r="C6" s="37" t="s">
        <v>87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20.25">
      <c r="A7" s="35">
        <v>3</v>
      </c>
      <c r="B7" s="36" t="s">
        <v>90</v>
      </c>
      <c r="C7" s="40" t="s">
        <v>109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ht="20.25">
      <c r="A8" s="35">
        <v>4</v>
      </c>
      <c r="B8" s="36" t="s">
        <v>67</v>
      </c>
      <c r="C8" s="37">
        <v>146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20.25">
      <c r="A9" s="35">
        <v>5</v>
      </c>
      <c r="B9" s="36" t="s">
        <v>85</v>
      </c>
      <c r="C9" s="37">
        <v>480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20.25">
      <c r="A10" s="35">
        <v>6</v>
      </c>
      <c r="B10" s="36" t="s">
        <v>125</v>
      </c>
      <c r="C10" s="37" t="s">
        <v>127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20.25">
      <c r="A11" s="35">
        <v>7</v>
      </c>
      <c r="B11" s="36" t="s">
        <v>70</v>
      </c>
      <c r="C11" s="37">
        <v>98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ht="20.25">
      <c r="A12" s="35">
        <v>8</v>
      </c>
      <c r="B12" s="36" t="s">
        <v>114</v>
      </c>
      <c r="C12" s="37">
        <v>360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20.25">
      <c r="A13" s="35">
        <v>9</v>
      </c>
      <c r="B13" s="36" t="s">
        <v>115</v>
      </c>
      <c r="C13" s="37" t="s">
        <v>88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20.25">
      <c r="A14" s="35">
        <v>10</v>
      </c>
      <c r="B14" s="36" t="s">
        <v>116</v>
      </c>
      <c r="C14" s="37" t="s">
        <v>89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20.25">
      <c r="A15" s="35">
        <v>11</v>
      </c>
      <c r="B15" s="36" t="s">
        <v>117</v>
      </c>
      <c r="C15" s="37" t="s">
        <v>88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20.25">
      <c r="A16" s="35">
        <v>12</v>
      </c>
      <c r="B16" s="36" t="s">
        <v>12</v>
      </c>
      <c r="C16" s="37" t="s">
        <v>80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20.25">
      <c r="A17" s="35">
        <v>13</v>
      </c>
      <c r="B17" s="36" t="s">
        <v>81</v>
      </c>
      <c r="C17" s="37" t="s">
        <v>82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20.25">
      <c r="A18" s="35">
        <v>14</v>
      </c>
      <c r="B18" s="36" t="s">
        <v>69</v>
      </c>
      <c r="C18" s="37">
        <v>480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s="49" customFormat="1" ht="20.25">
      <c r="A19" s="35">
        <v>15</v>
      </c>
      <c r="B19" s="36" t="s">
        <v>119</v>
      </c>
      <c r="C19" s="37" t="s">
        <v>109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20.25">
      <c r="A20" s="35">
        <v>16</v>
      </c>
      <c r="B20" s="36" t="s">
        <v>59</v>
      </c>
      <c r="C20" s="37">
        <v>520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20.25">
      <c r="A21" s="35">
        <v>17</v>
      </c>
      <c r="B21" s="36" t="s">
        <v>118</v>
      </c>
      <c r="C21" s="37" t="s">
        <v>97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20.25">
      <c r="A22" s="35">
        <v>18</v>
      </c>
      <c r="B22" s="36" t="s">
        <v>91</v>
      </c>
      <c r="C22" s="40" t="s">
        <v>110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44.25" customHeight="1">
      <c r="A23" s="50">
        <v>19</v>
      </c>
      <c r="B23" s="36" t="s">
        <v>64</v>
      </c>
      <c r="C23" s="37" t="s">
        <v>95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20.25">
      <c r="A24" s="35">
        <v>20</v>
      </c>
      <c r="B24" s="36" t="s">
        <v>63</v>
      </c>
      <c r="C24" s="37" t="s">
        <v>95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s="56" customFormat="1" ht="20.25">
      <c r="A25" s="53">
        <v>21</v>
      </c>
      <c r="B25" s="54" t="s">
        <v>94</v>
      </c>
      <c r="C25" s="40" t="s">
        <v>95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 spans="1:26" ht="20.25">
      <c r="A26" s="35">
        <v>22</v>
      </c>
      <c r="B26" s="36" t="s">
        <v>62</v>
      </c>
      <c r="C26" s="40" t="s">
        <v>98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20.25">
      <c r="A27" s="35">
        <v>23</v>
      </c>
      <c r="B27" s="36" t="s">
        <v>120</v>
      </c>
      <c r="C27" s="40" t="s">
        <v>109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20.25">
      <c r="A28" s="35">
        <v>24</v>
      </c>
      <c r="B28" s="36" t="s">
        <v>92</v>
      </c>
      <c r="C28" s="40" t="s">
        <v>109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20.25">
      <c r="A29" s="35">
        <v>25</v>
      </c>
      <c r="B29" s="36" t="s">
        <v>76</v>
      </c>
      <c r="C29" s="37" t="s">
        <v>77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ht="20.25">
      <c r="A30" s="35">
        <v>26</v>
      </c>
      <c r="B30" s="36" t="s">
        <v>96</v>
      </c>
      <c r="C30" s="37" t="s">
        <v>112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20.25">
      <c r="A31" s="35">
        <v>27</v>
      </c>
      <c r="B31" s="36" t="s">
        <v>111</v>
      </c>
      <c r="C31" s="37" t="s">
        <v>110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20.25">
      <c r="A32" s="35">
        <v>28</v>
      </c>
      <c r="B32" s="36" t="s">
        <v>126</v>
      </c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24.75" customHeight="1">
      <c r="A33" s="73" t="s">
        <v>129</v>
      </c>
      <c r="B33" s="74"/>
      <c r="C33" s="75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9"/>
      <c r="Q33" s="62"/>
      <c r="R33" s="63"/>
      <c r="S33" s="63"/>
      <c r="T33" s="63"/>
      <c r="U33" s="63"/>
      <c r="V33" s="63"/>
      <c r="W33" s="63"/>
      <c r="X33" s="63"/>
      <c r="Y33" s="63"/>
      <c r="Z33" s="64"/>
    </row>
    <row r="34" spans="1:26" ht="42" customHeight="1">
      <c r="A34" s="76">
        <v>1</v>
      </c>
      <c r="B34" s="42" t="s">
        <v>130</v>
      </c>
      <c r="C34" s="43">
        <v>40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43.5" customHeight="1">
      <c r="A35" s="76">
        <v>2</v>
      </c>
      <c r="B35" s="44" t="s">
        <v>73</v>
      </c>
      <c r="C35" s="45">
        <v>40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23.25" customHeight="1">
      <c r="A36" s="41">
        <v>3</v>
      </c>
      <c r="B36" s="44" t="s">
        <v>68</v>
      </c>
      <c r="C36" s="45" t="s">
        <v>110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36.75" customHeight="1">
      <c r="A37" s="41">
        <v>4</v>
      </c>
      <c r="B37" s="44" t="s">
        <v>78</v>
      </c>
      <c r="C37" s="45" t="s">
        <v>88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39" customHeight="1">
      <c r="A38" s="41">
        <v>5</v>
      </c>
      <c r="B38" s="44" t="s">
        <v>74</v>
      </c>
      <c r="C38" s="45" t="s">
        <v>93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9"/>
      <c r="Q38" s="48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40.5">
      <c r="A39" s="41">
        <v>6</v>
      </c>
      <c r="B39" s="44" t="s">
        <v>71</v>
      </c>
      <c r="C39" s="45">
        <v>144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ht="17.25" customHeight="1">
      <c r="A40" s="41">
        <v>7</v>
      </c>
      <c r="B40" s="44" t="s">
        <v>122</v>
      </c>
      <c r="C40" s="45">
        <v>72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9"/>
      <c r="Q40" s="48"/>
      <c r="R40" s="39"/>
      <c r="S40" s="39"/>
      <c r="T40" s="39"/>
      <c r="U40" s="39"/>
      <c r="V40" s="39"/>
      <c r="W40" s="39"/>
      <c r="X40" s="39"/>
      <c r="Y40" s="39"/>
      <c r="Z40" s="39"/>
    </row>
    <row r="41" spans="1:26" ht="40.5">
      <c r="A41" s="41">
        <v>8</v>
      </c>
      <c r="B41" s="44" t="s">
        <v>79</v>
      </c>
      <c r="C41" s="46">
        <v>72</v>
      </c>
      <c r="D41" s="47"/>
      <c r="E41" s="47"/>
      <c r="F41" s="47"/>
      <c r="G41" s="47"/>
      <c r="H41" s="47"/>
      <c r="I41" s="47"/>
      <c r="J41" s="47"/>
      <c r="K41" s="38"/>
      <c r="L41" s="38"/>
      <c r="M41" s="38"/>
      <c r="N41" s="38"/>
      <c r="O41" s="38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ht="39" customHeight="1">
      <c r="A42" s="41">
        <v>9</v>
      </c>
      <c r="B42" s="44" t="s">
        <v>72</v>
      </c>
      <c r="C42" s="45">
        <v>72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20.25" customHeight="1">
      <c r="A43" s="41">
        <v>10</v>
      </c>
      <c r="B43" s="44" t="s">
        <v>123</v>
      </c>
      <c r="C43" s="45" t="s">
        <v>124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20.25" customHeight="1">
      <c r="A44" s="41">
        <v>11</v>
      </c>
      <c r="B44" s="44" t="s">
        <v>66</v>
      </c>
      <c r="C44" s="45">
        <v>72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19.5" customHeight="1">
      <c r="A45" s="41">
        <v>12</v>
      </c>
      <c r="B45" s="44" t="s">
        <v>126</v>
      </c>
      <c r="C45" s="45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>
      <c r="A46" s="6"/>
      <c r="B46" s="77" t="s">
        <v>113</v>
      </c>
      <c r="C46" s="78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</row>
    <row r="47" spans="1:26" ht="15.75">
      <c r="B47" s="52" t="s">
        <v>131</v>
      </c>
    </row>
    <row r="58" spans="2:2">
      <c r="B58" s="51" t="s">
        <v>126</v>
      </c>
    </row>
  </sheetData>
  <mergeCells count="7">
    <mergeCell ref="C1:D1"/>
    <mergeCell ref="A4:C4"/>
    <mergeCell ref="A33:C33"/>
    <mergeCell ref="Q33:Z33"/>
    <mergeCell ref="Q4:Z4"/>
    <mergeCell ref="A2:Z2"/>
    <mergeCell ref="W1:Z1"/>
  </mergeCells>
  <phoneticPr fontId="0" type="noConversion"/>
  <pageMargins left="0" right="0" top="0" bottom="0" header="0.31496062992125984" footer="0.31496062992125984"/>
  <pageSetup paperSize="9" scale="7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Рабочая</vt:lpstr>
      <vt:lpstr>Чистовик</vt:lpstr>
      <vt:lpstr>Чистовик!Область_друку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nip</dc:creator>
  <cp:lastModifiedBy>ges</cp:lastModifiedBy>
  <cp:lastPrinted>2018-11-13T07:20:05Z</cp:lastPrinted>
  <dcterms:created xsi:type="dcterms:W3CDTF">2014-12-05T14:35:15Z</dcterms:created>
  <dcterms:modified xsi:type="dcterms:W3CDTF">2018-11-13T07:20:08Z</dcterms:modified>
</cp:coreProperties>
</file>